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ate1904="1"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C5EA9037-BEA4-A448-87FF-8899E0D93D29}" xr6:coauthVersionLast="45" xr6:coauthVersionMax="45" xr10:uidLastSave="{00000000-0000-0000-0000-000000000000}"/>
  <bookViews>
    <workbookView xWindow="0" yWindow="460" windowWidth="25600" windowHeight="14400" xr2:uid="{00000000-000D-0000-FFFF-FFFF00000000}"/>
  </bookViews>
  <sheets>
    <sheet name="Hous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B28" i="2" l="1"/>
  <c r="C54" i="2"/>
  <c r="B47" i="2"/>
  <c r="C47" i="2" s="1"/>
  <c r="C33" i="2"/>
  <c r="C18" i="2"/>
  <c r="B14" i="2"/>
  <c r="B10" i="2"/>
  <c r="B11" i="2"/>
  <c r="B15" i="2" s="1"/>
  <c r="B18" i="2" s="1"/>
  <c r="B53" i="2" s="1"/>
  <c r="C53" i="2" s="1"/>
  <c r="B34" i="2" l="1"/>
  <c r="C28" i="2"/>
  <c r="C30" i="2" s="1"/>
  <c r="B30" i="2"/>
  <c r="B48" i="2" l="1"/>
  <c r="C48" i="2" s="1"/>
  <c r="B52" i="2" l="1"/>
  <c r="C52" i="2" s="1"/>
  <c r="B55" i="2" l="1"/>
  <c r="B4" i="2" s="1"/>
  <c r="C55" i="2" l="1"/>
</calcChain>
</file>

<file path=xl/sharedStrings.xml><?xml version="1.0" encoding="utf-8"?>
<sst xmlns="http://schemas.openxmlformats.org/spreadsheetml/2006/main" count="57" uniqueCount="53">
  <si>
    <t>Cash Flow projections</t>
  </si>
  <si>
    <t>FINANCIAL ANALYSIS</t>
  </si>
  <si>
    <t>Summary- total net income or loss</t>
  </si>
  <si>
    <t>Purchase Info</t>
  </si>
  <si>
    <t>Purchase price</t>
  </si>
  <si>
    <t>Initial Investment</t>
  </si>
  <si>
    <t>Purchase Price</t>
  </si>
  <si>
    <t>Mortgage Amount</t>
  </si>
  <si>
    <t>Mortgage</t>
  </si>
  <si>
    <t>Loan to Cost Ratio</t>
  </si>
  <si>
    <t>Loan Amount</t>
  </si>
  <si>
    <t>Term</t>
  </si>
  <si>
    <t>A lenders will mainly do 25 years amortization</t>
  </si>
  <si>
    <t>Interest Rate</t>
  </si>
  <si>
    <t>Monthly Payment</t>
  </si>
  <si>
    <t>Total payments a year: 12, total payments in 25 years 300</t>
  </si>
  <si>
    <t>Assumptions</t>
  </si>
  <si>
    <t>Income</t>
  </si>
  <si>
    <t>Monthly</t>
  </si>
  <si>
    <t>Annual</t>
  </si>
  <si>
    <t>Gross Rent</t>
  </si>
  <si>
    <t xml:space="preserve">          Operating Income</t>
  </si>
  <si>
    <t>Expenses</t>
  </si>
  <si>
    <t>Insurance</t>
  </si>
  <si>
    <t>Per above assumptions</t>
  </si>
  <si>
    <t>2018 property tax</t>
  </si>
  <si>
    <t xml:space="preserve">           Operating Expenses</t>
  </si>
  <si>
    <t>Net Performance</t>
  </si>
  <si>
    <t>Net Operating Income</t>
  </si>
  <si>
    <t>Mortgage Payments</t>
  </si>
  <si>
    <t>Improvements</t>
  </si>
  <si>
    <t>Condos will have limited improvement costs</t>
  </si>
  <si>
    <t>Cash Flow</t>
  </si>
  <si>
    <t>As per MLS fact sheet- 2018</t>
  </si>
  <si>
    <t>Up coming Maintainence</t>
  </si>
  <si>
    <t>Car payment</t>
  </si>
  <si>
    <t>Car insurance</t>
  </si>
  <si>
    <t>Phone Bill</t>
  </si>
  <si>
    <t>Gym Memberships</t>
  </si>
  <si>
    <t>Baby expenses</t>
  </si>
  <si>
    <t>Other</t>
  </si>
  <si>
    <t>etc</t>
  </si>
  <si>
    <t>Fill in/add more lines and update the formula for Total operating expenses</t>
  </si>
  <si>
    <t>Property Taxes</t>
  </si>
  <si>
    <t>Hydro- electricity</t>
  </si>
  <si>
    <t>Water</t>
  </si>
  <si>
    <t>Enbridge- Heat</t>
  </si>
  <si>
    <t>Waste removal</t>
  </si>
  <si>
    <t>Cable tv and internet</t>
  </si>
  <si>
    <t>Maintenace fee</t>
  </si>
  <si>
    <t>Down payment</t>
  </si>
  <si>
    <t>MONTHLY INCOME 1</t>
  </si>
  <si>
    <t>MONTHLY INCOME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</si>
</sst>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-&quot;&quot;$&quot;* #,##0.00&quot; &quot;;&quot; &quot;&quot;$&quot;* &quot;-&quot;??&quot; &quot;"/>
    <numFmt numFmtId="165" formatCode="&quot;$&quot;#,##0.00;&quot;-&quot;&quot;$&quot;#,##0.00"/>
    <numFmt numFmtId="166" formatCode="&quot; &quot;&quot;$&quot;* #,##0.00&quot; &quot;;&quot; &quot;&quot;$&quot;* \(#,##0.00\);&quot; &quot;&quot;$&quot;* &quot;-&quot;??&quot; &quot;"/>
  </numFmts>
  <fonts count="7" x14ac:knownFonts="1">
    <font>
      <sz val="10"/>
      <color indexed="8"/>
      <name val="Helvetica"/>
    </font>
    <font>
      <b/>
      <sz val="16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color indexed="8"/>
      <name val="Arial"/>
      <family val="2"/>
    </font>
    <font>
      <sz val="10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12"/>
      </top>
      <bottom/>
      <diagonal/>
    </border>
    <border>
      <left style="thin">
        <color indexed="11"/>
      </left>
      <right style="thin">
        <color indexed="11"/>
      </right>
      <top style="thin">
        <color indexed="12"/>
      </top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11"/>
      </right>
      <top/>
      <bottom style="thin">
        <color indexed="12"/>
      </bottom>
      <diagonal/>
    </border>
    <border>
      <left style="thin">
        <color indexed="11"/>
      </left>
      <right style="thin">
        <color indexed="11"/>
      </right>
      <top/>
      <bottom style="thin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6" fillId="0" borderId="0" applyFont="0" applyFill="0" applyBorder="0" applyAlignment="0" applyProtection="0"/>
  </cellStyleXfs>
  <cellXfs count="6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>
      <alignment vertical="top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vertical="top"/>
    </xf>
    <xf numFmtId="0" fontId="3" fillId="2" borderId="13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3" fillId="2" borderId="14" xfId="0" applyNumberFormat="1" applyFont="1" applyFill="1" applyBorder="1" applyAlignment="1">
      <alignment vertical="top"/>
    </xf>
    <xf numFmtId="0" fontId="3" fillId="2" borderId="15" xfId="0" applyNumberFormat="1" applyFont="1" applyFill="1" applyBorder="1" applyAlignment="1">
      <alignment vertical="top"/>
    </xf>
    <xf numFmtId="49" fontId="3" fillId="4" borderId="6" xfId="0" applyNumberFormat="1" applyFont="1" applyFill="1" applyBorder="1" applyAlignment="1"/>
    <xf numFmtId="0" fontId="2" fillId="4" borderId="6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vertical="top"/>
    </xf>
    <xf numFmtId="0" fontId="3" fillId="2" borderId="17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/>
    <xf numFmtId="164" fontId="5" fillId="3" borderId="6" xfId="0" applyNumberFormat="1" applyFont="1" applyFill="1" applyBorder="1" applyAlignment="1">
      <alignment horizontal="left"/>
    </xf>
    <xf numFmtId="0" fontId="5" fillId="2" borderId="6" xfId="0" applyNumberFormat="1" applyFont="1" applyFill="1" applyBorder="1" applyAlignment="1"/>
    <xf numFmtId="0" fontId="5" fillId="2" borderId="18" xfId="0" applyNumberFormat="1" applyFont="1" applyFill="1" applyBorder="1" applyAlignment="1">
      <alignment vertical="top"/>
    </xf>
    <xf numFmtId="0" fontId="5" fillId="2" borderId="19" xfId="0" applyNumberFormat="1" applyFont="1" applyFill="1" applyBorder="1" applyAlignment="1">
      <alignment vertical="top"/>
    </xf>
    <xf numFmtId="9" fontId="5" fillId="2" borderId="6" xfId="0" applyNumberFormat="1" applyFont="1" applyFill="1" applyBorder="1" applyAlignment="1"/>
    <xf numFmtId="0" fontId="5" fillId="2" borderId="6" xfId="0" applyNumberFormat="1" applyFont="1" applyFill="1" applyBorder="1" applyAlignment="1">
      <alignment vertical="top" wrapText="1"/>
    </xf>
    <xf numFmtId="0" fontId="5" fillId="2" borderId="20" xfId="0" applyNumberFormat="1" applyFont="1" applyFill="1" applyBorder="1" applyAlignment="1">
      <alignment vertical="top"/>
    </xf>
    <xf numFmtId="0" fontId="5" fillId="2" borderId="21" xfId="0" applyNumberFormat="1" applyFont="1" applyFill="1" applyBorder="1" applyAlignment="1">
      <alignment vertical="top"/>
    </xf>
    <xf numFmtId="164" fontId="5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164" fontId="4" fillId="2" borderId="6" xfId="0" applyNumberFormat="1" applyFont="1" applyFill="1" applyBorder="1" applyAlignment="1"/>
    <xf numFmtId="49" fontId="5" fillId="2" borderId="20" xfId="0" applyNumberFormat="1" applyFont="1" applyFill="1" applyBorder="1" applyAlignment="1">
      <alignment vertical="top"/>
    </xf>
    <xf numFmtId="10" fontId="5" fillId="2" borderId="6" xfId="0" applyNumberFormat="1" applyFont="1" applyFill="1" applyBorder="1" applyAlignment="1"/>
    <xf numFmtId="165" fontId="4" fillId="2" borderId="6" xfId="0" applyNumberFormat="1" applyFont="1" applyFill="1" applyBorder="1" applyAlignment="1"/>
    <xf numFmtId="0" fontId="3" fillId="2" borderId="20" xfId="0" applyNumberFormat="1" applyFont="1" applyFill="1" applyBorder="1" applyAlignment="1">
      <alignment vertical="top"/>
    </xf>
    <xf numFmtId="0" fontId="3" fillId="2" borderId="21" xfId="0" applyNumberFormat="1" applyFont="1" applyFill="1" applyBorder="1" applyAlignment="1">
      <alignment vertical="top"/>
    </xf>
    <xf numFmtId="0" fontId="3" fillId="2" borderId="9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166" fontId="5" fillId="2" borderId="6" xfId="0" applyNumberFormat="1" applyFont="1" applyFill="1" applyBorder="1" applyAlignment="1"/>
    <xf numFmtId="49" fontId="2" fillId="4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left"/>
    </xf>
    <xf numFmtId="49" fontId="5" fillId="2" borderId="21" xfId="0" applyNumberFormat="1" applyFont="1" applyFill="1" applyBorder="1" applyAlignment="1">
      <alignment vertical="top"/>
    </xf>
    <xf numFmtId="0" fontId="5" fillId="2" borderId="22" xfId="0" applyNumberFormat="1" applyFont="1" applyFill="1" applyBorder="1" applyAlignment="1">
      <alignment vertical="top"/>
    </xf>
    <xf numFmtId="0" fontId="5" fillId="2" borderId="23" xfId="0" applyNumberFormat="1" applyFont="1" applyFill="1" applyBorder="1" applyAlignment="1">
      <alignment vertical="top"/>
    </xf>
    <xf numFmtId="0" fontId="5" fillId="2" borderId="24" xfId="0" applyNumberFormat="1" applyFont="1" applyFill="1" applyBorder="1" applyAlignment="1">
      <alignment vertical="top"/>
    </xf>
    <xf numFmtId="0" fontId="5" fillId="2" borderId="25" xfId="0" applyNumberFormat="1" applyFont="1" applyFill="1" applyBorder="1" applyAlignment="1">
      <alignment vertical="top"/>
    </xf>
    <xf numFmtId="49" fontId="5" fillId="2" borderId="26" xfId="0" applyNumberFormat="1" applyFont="1" applyFill="1" applyBorder="1" applyAlignment="1">
      <alignment vertical="top"/>
    </xf>
    <xf numFmtId="49" fontId="5" fillId="2" borderId="24" xfId="0" applyNumberFormat="1" applyFont="1" applyFill="1" applyBorder="1" applyAlignment="1">
      <alignment vertical="top"/>
    </xf>
    <xf numFmtId="0" fontId="5" fillId="2" borderId="27" xfId="0" applyNumberFormat="1" applyFont="1" applyFill="1" applyBorder="1" applyAlignment="1">
      <alignment vertical="top"/>
    </xf>
    <xf numFmtId="165" fontId="5" fillId="2" borderId="6" xfId="0" applyNumberFormat="1" applyFont="1" applyFill="1" applyBorder="1" applyAlignment="1"/>
    <xf numFmtId="0" fontId="3" fillId="2" borderId="6" xfId="0" applyNumberFormat="1" applyFont="1" applyFill="1" applyBorder="1" applyAlignment="1">
      <alignment vertical="top" wrapText="1"/>
    </xf>
    <xf numFmtId="0" fontId="5" fillId="2" borderId="28" xfId="0" applyNumberFormat="1" applyFont="1" applyFill="1" applyBorder="1" applyAlignment="1">
      <alignment vertical="top"/>
    </xf>
    <xf numFmtId="0" fontId="5" fillId="2" borderId="29" xfId="0" applyNumberFormat="1" applyFont="1" applyFill="1" applyBorder="1" applyAlignment="1">
      <alignment vertical="top"/>
    </xf>
    <xf numFmtId="0" fontId="0" fillId="2" borderId="30" xfId="0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166" fontId="3" fillId="5" borderId="21" xfId="0" applyNumberFormat="1" applyFont="1" applyFill="1" applyBorder="1" applyAlignment="1">
      <alignment horizontal="left" vertical="top"/>
    </xf>
    <xf numFmtId="0" fontId="5" fillId="2" borderId="10" xfId="0" applyNumberFormat="1" applyFont="1" applyFill="1" applyBorder="1" applyAlignment="1">
      <alignment vertical="top"/>
    </xf>
    <xf numFmtId="44" fontId="5" fillId="2" borderId="10" xfId="1" applyFont="1" applyFill="1" applyBorder="1" applyAlignment="1">
      <alignment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/>
    <xf numFmtId="44" fontId="5" fillId="5" borderId="21" xfId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3F3F3F"/>
      <rgbColor rgb="FFFFFF00"/>
      <rgbColor rgb="FFFF0000"/>
      <rgbColor rgb="FFA7D98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</xdr:colOff>
      <xdr:row>0</xdr:row>
      <xdr:rowOff>0</xdr:rowOff>
    </xdr:from>
    <xdr:to>
      <xdr:col>5</xdr:col>
      <xdr:colOff>1552575</xdr:colOff>
      <xdr:row>5</xdr:row>
      <xdr:rowOff>165073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4" y="0"/>
          <a:ext cx="2952751" cy="154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56"/>
  <sheetViews>
    <sheetView showGridLines="0" tabSelected="1" zoomScale="70" zoomScaleNormal="70" workbookViewId="0">
      <selection activeCell="B27" sqref="B27"/>
    </sheetView>
  </sheetViews>
  <sheetFormatPr baseColWidth="10" defaultColWidth="16.33203125" defaultRowHeight="18" customHeight="1" x14ac:dyDescent="0.15"/>
  <cols>
    <col min="1" max="1" width="38.1640625" style="1" customWidth="1"/>
    <col min="2" max="2" width="16.33203125" style="1" customWidth="1"/>
    <col min="3" max="3" width="24.5" style="1" customWidth="1"/>
    <col min="4" max="4" width="45.5" style="1" customWidth="1"/>
    <col min="5" max="5" width="21.33203125" style="1" customWidth="1"/>
    <col min="6" max="6" width="23.6640625" style="1" customWidth="1"/>
    <col min="7" max="254" width="16.33203125" style="1" customWidth="1"/>
  </cols>
  <sheetData>
    <row r="1" spans="1:254" ht="28" customHeight="1" x14ac:dyDescent="0.15">
      <c r="A1" s="64" t="s">
        <v>0</v>
      </c>
      <c r="B1" s="65"/>
      <c r="C1" s="65"/>
      <c r="D1" s="66"/>
      <c r="E1" s="66"/>
      <c r="F1" s="6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3"/>
    </row>
    <row r="2" spans="1:254" ht="20.5" customHeight="1" x14ac:dyDescent="0.15">
      <c r="A2" s="4" t="s">
        <v>1</v>
      </c>
      <c r="B2" s="5"/>
      <c r="C2" s="5"/>
      <c r="D2" s="6"/>
      <c r="E2" s="7"/>
      <c r="F2" s="7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10"/>
    </row>
    <row r="3" spans="1:254" ht="20.5" customHeight="1" x14ac:dyDescent="0.15">
      <c r="A3" s="4"/>
      <c r="B3" s="5"/>
      <c r="C3" s="5"/>
      <c r="D3" s="11"/>
      <c r="E3" s="12"/>
      <c r="F3" s="12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10"/>
    </row>
    <row r="4" spans="1:254" ht="20.5" customHeight="1" x14ac:dyDescent="0.15">
      <c r="A4" s="13" t="s">
        <v>2</v>
      </c>
      <c r="B4" s="14">
        <f>B55</f>
        <v>5523.3344447055006</v>
      </c>
      <c r="C4" s="5"/>
      <c r="D4" s="15"/>
      <c r="E4" s="16"/>
      <c r="F4" s="16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spans="1:254" ht="20.5" customHeight="1" x14ac:dyDescent="0.15">
      <c r="A5" s="4"/>
      <c r="B5" s="5"/>
      <c r="C5" s="5"/>
      <c r="D5" s="15"/>
      <c r="E5" s="16"/>
      <c r="F5" s="16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 spans="1:254" ht="20.5" customHeight="1" x14ac:dyDescent="0.15">
      <c r="A6" s="17" t="s">
        <v>3</v>
      </c>
      <c r="B6" s="18"/>
      <c r="C6" s="18"/>
      <c r="D6" s="19"/>
      <c r="E6" s="20"/>
      <c r="F6" s="20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10"/>
    </row>
    <row r="7" spans="1:254" ht="20.5" customHeight="1" x14ac:dyDescent="0.15">
      <c r="A7" s="21" t="s">
        <v>4</v>
      </c>
      <c r="B7" s="22">
        <v>500000</v>
      </c>
      <c r="C7" s="23"/>
      <c r="D7" s="24"/>
      <c r="E7" s="25"/>
      <c r="F7" s="25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10"/>
    </row>
    <row r="8" spans="1:254" ht="20.75" customHeight="1" x14ac:dyDescent="0.15">
      <c r="A8" s="21" t="s">
        <v>5</v>
      </c>
      <c r="B8" s="67">
        <v>0.05</v>
      </c>
      <c r="C8" s="27"/>
      <c r="D8" s="28"/>
      <c r="E8" s="29"/>
      <c r="F8" s="29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10"/>
    </row>
    <row r="9" spans="1:254" ht="20.5" customHeight="1" x14ac:dyDescent="0.15">
      <c r="A9" s="21" t="s">
        <v>50</v>
      </c>
      <c r="B9" s="30">
        <f>B7*B8</f>
        <v>25000</v>
      </c>
      <c r="C9" s="23"/>
      <c r="D9" s="28"/>
      <c r="E9" s="29"/>
      <c r="F9" s="29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10"/>
    </row>
    <row r="10" spans="1:254" ht="21" customHeight="1" x14ac:dyDescent="0.15">
      <c r="A10" s="21" t="s">
        <v>6</v>
      </c>
      <c r="B10" s="30">
        <f>B7</f>
        <v>500000</v>
      </c>
      <c r="C10" s="23"/>
      <c r="D10" s="28"/>
      <c r="E10" s="29"/>
      <c r="F10" s="29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10"/>
    </row>
    <row r="11" spans="1:254" ht="21" customHeight="1" x14ac:dyDescent="0.15">
      <c r="A11" s="31" t="s">
        <v>7</v>
      </c>
      <c r="B11" s="32">
        <f>B7-B9</f>
        <v>475000</v>
      </c>
      <c r="C11" s="30"/>
      <c r="D11" s="28"/>
      <c r="E11" s="29"/>
      <c r="F11" s="29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10"/>
    </row>
    <row r="12" spans="1:254" ht="21" customHeight="1" x14ac:dyDescent="0.15">
      <c r="A12" s="21"/>
      <c r="B12" s="30"/>
      <c r="C12" s="30"/>
      <c r="D12" s="28"/>
      <c r="E12" s="29"/>
      <c r="F12" s="29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10"/>
    </row>
    <row r="13" spans="1:254" ht="21" customHeight="1" x14ac:dyDescent="0.15">
      <c r="A13" s="17" t="s">
        <v>8</v>
      </c>
      <c r="B13" s="18"/>
      <c r="C13" s="18"/>
      <c r="D13" s="28"/>
      <c r="E13" s="29"/>
      <c r="F13" s="29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10"/>
    </row>
    <row r="14" spans="1:254" ht="21" customHeight="1" x14ac:dyDescent="0.15">
      <c r="A14" s="21" t="s">
        <v>9</v>
      </c>
      <c r="B14" s="26">
        <f>1-B8</f>
        <v>0.95</v>
      </c>
      <c r="C14" s="26"/>
      <c r="D14" s="28"/>
      <c r="E14" s="29"/>
      <c r="F14" s="29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10"/>
    </row>
    <row r="15" spans="1:254" ht="21" customHeight="1" x14ac:dyDescent="0.15">
      <c r="A15" s="21" t="s">
        <v>10</v>
      </c>
      <c r="B15" s="30">
        <f>B11</f>
        <v>475000</v>
      </c>
      <c r="C15" s="30"/>
      <c r="D15" s="28"/>
      <c r="E15" s="29"/>
      <c r="F15" s="29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10"/>
    </row>
    <row r="16" spans="1:254" ht="21" customHeight="1" x14ac:dyDescent="0.15">
      <c r="A16" s="21" t="s">
        <v>11</v>
      </c>
      <c r="B16" s="23">
        <v>25</v>
      </c>
      <c r="C16" s="23"/>
      <c r="D16" s="33" t="s">
        <v>12</v>
      </c>
      <c r="E16" s="29"/>
      <c r="F16" s="29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10"/>
    </row>
    <row r="17" spans="1:254" ht="21" customHeight="1" x14ac:dyDescent="0.15">
      <c r="A17" s="21" t="s">
        <v>13</v>
      </c>
      <c r="B17" s="34">
        <v>2.69E-2</v>
      </c>
      <c r="C17" s="34"/>
      <c r="D17" s="28"/>
      <c r="E17" s="29"/>
      <c r="F17" s="29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10"/>
    </row>
    <row r="18" spans="1:254" ht="18.5" customHeight="1" x14ac:dyDescent="0.15">
      <c r="A18" s="31" t="s">
        <v>14</v>
      </c>
      <c r="B18" s="35">
        <f>-PMT(B17/12,300,B15,0)</f>
        <v>2176.6655552944999</v>
      </c>
      <c r="C18" s="35">
        <f>-PMT(C17/12,360,C15,0)</f>
        <v>0</v>
      </c>
      <c r="D18" s="33" t="s">
        <v>15</v>
      </c>
      <c r="E18" s="29"/>
      <c r="F18" s="29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10"/>
    </row>
    <row r="19" spans="1:254" ht="18.5" customHeight="1" x14ac:dyDescent="0.15">
      <c r="A19" s="31"/>
      <c r="B19" s="35"/>
      <c r="C19" s="35"/>
      <c r="D19" s="33"/>
      <c r="E19" s="29"/>
      <c r="F19" s="29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10"/>
    </row>
    <row r="20" spans="1:254" ht="21" customHeight="1" x14ac:dyDescent="0.15">
      <c r="A20" s="17" t="s">
        <v>16</v>
      </c>
      <c r="B20" s="18"/>
      <c r="C20" s="18"/>
      <c r="D20" s="36"/>
      <c r="E20" s="37"/>
      <c r="F20" s="37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40"/>
    </row>
    <row r="21" spans="1:254" ht="21" customHeight="1" x14ac:dyDescent="0.15">
      <c r="A21" s="21" t="s">
        <v>34</v>
      </c>
      <c r="B21" s="41"/>
      <c r="C21" s="23"/>
      <c r="D21" s="33"/>
      <c r="E21" s="29"/>
      <c r="F21" s="29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10"/>
    </row>
    <row r="22" spans="1:254" ht="21" customHeight="1" x14ac:dyDescent="0.15">
      <c r="A22" s="21"/>
      <c r="B22" s="26"/>
      <c r="C22" s="23"/>
      <c r="D22" s="33"/>
      <c r="E22" s="29"/>
      <c r="F22" s="29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10"/>
    </row>
    <row r="23" spans="1:254" ht="21" customHeight="1" x14ac:dyDescent="0.15">
      <c r="A23" s="21"/>
      <c r="B23" s="26"/>
      <c r="C23" s="23"/>
      <c r="D23" s="28"/>
      <c r="E23" s="29"/>
      <c r="F23" s="29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10"/>
    </row>
    <row r="24" spans="1:254" ht="21" customHeight="1" x14ac:dyDescent="0.15">
      <c r="A24" s="17" t="s">
        <v>17</v>
      </c>
      <c r="B24" s="42" t="s">
        <v>18</v>
      </c>
      <c r="C24" s="42" t="s">
        <v>19</v>
      </c>
      <c r="D24" s="28"/>
      <c r="E24" s="29"/>
      <c r="F24" s="29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10"/>
    </row>
    <row r="25" spans="1:254" ht="21" customHeight="1" x14ac:dyDescent="0.15">
      <c r="A25" s="29" t="s">
        <v>51</v>
      </c>
      <c r="B25" s="68">
        <v>4000</v>
      </c>
      <c r="D25" s="29"/>
      <c r="E25" s="29"/>
      <c r="F25" s="29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10"/>
    </row>
    <row r="26" spans="1:254" ht="21" customHeight="1" x14ac:dyDescent="0.15">
      <c r="A26" s="29" t="s">
        <v>52</v>
      </c>
      <c r="B26" s="68">
        <v>4000</v>
      </c>
      <c r="D26" s="29"/>
      <c r="E26" s="29"/>
      <c r="F26" s="29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10"/>
    </row>
    <row r="27" spans="1:254" s="63" customFormat="1" ht="21" customHeight="1" x14ac:dyDescent="0.15">
      <c r="A27" s="60"/>
      <c r="B27" s="61"/>
      <c r="C27" s="62"/>
      <c r="D27" s="60"/>
      <c r="E27" s="60"/>
      <c r="F27" s="6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</row>
    <row r="28" spans="1:254" ht="21" customHeight="1" x14ac:dyDescent="0.15">
      <c r="A28" s="21" t="s">
        <v>20</v>
      </c>
      <c r="B28" s="43">
        <f>SUM(B25:B27)</f>
        <v>8000</v>
      </c>
      <c r="C28" s="30">
        <f>B28*12</f>
        <v>96000</v>
      </c>
      <c r="D28" s="29"/>
      <c r="E28" s="29"/>
      <c r="F28" s="2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10"/>
    </row>
    <row r="29" spans="1:254" ht="21" customHeight="1" x14ac:dyDescent="0.15">
      <c r="A29" s="21"/>
      <c r="B29" s="30"/>
      <c r="C29" s="30"/>
      <c r="D29" s="28"/>
      <c r="E29" s="29"/>
      <c r="F29" s="2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10"/>
    </row>
    <row r="30" spans="1:254" ht="21" customHeight="1" x14ac:dyDescent="0.15">
      <c r="A30" s="31" t="s">
        <v>21</v>
      </c>
      <c r="B30" s="32">
        <f>B28-B29</f>
        <v>8000</v>
      </c>
      <c r="C30" s="32">
        <f>C28-C29</f>
        <v>96000</v>
      </c>
      <c r="D30" s="45"/>
      <c r="E30" s="46"/>
      <c r="F30" s="2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10"/>
    </row>
    <row r="31" spans="1:254" ht="21" customHeight="1" x14ac:dyDescent="0.15">
      <c r="A31" s="31"/>
      <c r="B31" s="32"/>
      <c r="C31" s="32"/>
      <c r="D31" s="47"/>
      <c r="E31" s="48"/>
      <c r="F31" s="2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10"/>
    </row>
    <row r="32" spans="1:254" ht="21" customHeight="1" x14ac:dyDescent="0.15">
      <c r="A32" s="17" t="s">
        <v>22</v>
      </c>
      <c r="B32" s="42" t="s">
        <v>18</v>
      </c>
      <c r="C32" s="42" t="s">
        <v>19</v>
      </c>
      <c r="D32" s="33"/>
      <c r="E32" s="29"/>
      <c r="F32" s="2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10"/>
    </row>
    <row r="33" spans="1:254" ht="21" customHeight="1" x14ac:dyDescent="0.15">
      <c r="A33" s="21" t="s">
        <v>23</v>
      </c>
      <c r="B33" s="30">
        <v>50</v>
      </c>
      <c r="C33" s="30">
        <f>B33*12</f>
        <v>600</v>
      </c>
      <c r="D33" s="49"/>
      <c r="E33" s="29"/>
      <c r="F33" s="29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10"/>
    </row>
    <row r="34" spans="1:254" ht="21" customHeight="1" x14ac:dyDescent="0.15">
      <c r="A34" s="21" t="s">
        <v>49</v>
      </c>
      <c r="B34" s="30">
        <f>B21</f>
        <v>0</v>
      </c>
      <c r="C34" s="30"/>
      <c r="D34" s="50" t="s">
        <v>24</v>
      </c>
      <c r="E34" s="51"/>
      <c r="F34" s="29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10"/>
    </row>
    <row r="35" spans="1:254" ht="21" customHeight="1" x14ac:dyDescent="0.15">
      <c r="A35" s="21" t="s">
        <v>44</v>
      </c>
      <c r="B35" s="30"/>
      <c r="C35" s="30"/>
      <c r="D35" s="50"/>
      <c r="E35" s="51"/>
      <c r="F35" s="29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10"/>
    </row>
    <row r="36" spans="1:254" ht="21" customHeight="1" x14ac:dyDescent="0.15">
      <c r="A36" s="21" t="s">
        <v>45</v>
      </c>
      <c r="B36" s="30"/>
      <c r="C36" s="30"/>
      <c r="D36" s="50"/>
      <c r="E36" s="51"/>
      <c r="F36" s="29"/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10"/>
    </row>
    <row r="37" spans="1:254" ht="21" customHeight="1" x14ac:dyDescent="0.15">
      <c r="A37" s="21" t="s">
        <v>47</v>
      </c>
      <c r="B37" s="30"/>
      <c r="C37" s="30"/>
      <c r="D37" s="50"/>
      <c r="E37" s="51"/>
      <c r="F37" s="29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10"/>
    </row>
    <row r="38" spans="1:254" ht="21" customHeight="1" x14ac:dyDescent="0.15">
      <c r="A38" s="21" t="s">
        <v>48</v>
      </c>
      <c r="B38" s="30"/>
      <c r="C38" s="30"/>
      <c r="D38" s="50"/>
      <c r="E38" s="51"/>
      <c r="F38" s="29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10"/>
    </row>
    <row r="39" spans="1:254" ht="21" customHeight="1" x14ac:dyDescent="0.15">
      <c r="A39" s="21" t="s">
        <v>46</v>
      </c>
      <c r="B39" s="30"/>
      <c r="C39" s="30"/>
      <c r="D39" s="50"/>
      <c r="E39" s="51"/>
      <c r="F39" s="29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10"/>
    </row>
    <row r="40" spans="1:254" ht="21" customHeight="1" x14ac:dyDescent="0.15">
      <c r="A40" s="21" t="s">
        <v>35</v>
      </c>
      <c r="B40" s="30"/>
      <c r="C40" s="30"/>
      <c r="D40" s="50"/>
      <c r="E40" s="51"/>
      <c r="F40" s="29"/>
      <c r="G40" s="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10"/>
    </row>
    <row r="41" spans="1:254" ht="21" customHeight="1" x14ac:dyDescent="0.15">
      <c r="A41" s="21" t="s">
        <v>36</v>
      </c>
      <c r="B41" s="30"/>
      <c r="C41" s="30"/>
      <c r="D41" s="50"/>
      <c r="E41" s="51"/>
      <c r="F41" s="29"/>
      <c r="G41" s="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10"/>
    </row>
    <row r="42" spans="1:254" ht="21" customHeight="1" x14ac:dyDescent="0.15">
      <c r="A42" s="21" t="s">
        <v>37</v>
      </c>
      <c r="B42" s="30"/>
      <c r="C42" s="30"/>
      <c r="D42" s="50"/>
      <c r="E42" s="51"/>
      <c r="F42" s="29"/>
      <c r="G42" s="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10"/>
    </row>
    <row r="43" spans="1:254" ht="21" customHeight="1" x14ac:dyDescent="0.15">
      <c r="A43" s="21" t="s">
        <v>38</v>
      </c>
      <c r="B43" s="30"/>
      <c r="C43" s="30"/>
      <c r="D43" s="50"/>
      <c r="E43" s="51"/>
      <c r="F43" s="29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10"/>
    </row>
    <row r="44" spans="1:254" ht="21" customHeight="1" x14ac:dyDescent="0.15">
      <c r="A44" s="21" t="s">
        <v>39</v>
      </c>
      <c r="B44" s="30"/>
      <c r="C44" s="30"/>
      <c r="D44" s="50"/>
      <c r="E44" s="51"/>
      <c r="F44" s="29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10"/>
    </row>
    <row r="45" spans="1:254" ht="21" customHeight="1" x14ac:dyDescent="0.15">
      <c r="A45" s="21" t="s">
        <v>40</v>
      </c>
      <c r="B45" s="30"/>
      <c r="C45" s="30"/>
      <c r="D45" s="50" t="s">
        <v>42</v>
      </c>
      <c r="E45" s="51"/>
      <c r="F45" s="29"/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10"/>
    </row>
    <row r="46" spans="1:254" ht="21" customHeight="1" x14ac:dyDescent="0.15">
      <c r="A46" s="21" t="s">
        <v>41</v>
      </c>
      <c r="B46" s="30"/>
      <c r="C46" s="30"/>
      <c r="D46" s="50"/>
      <c r="E46" s="51"/>
      <c r="F46" s="29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10"/>
    </row>
    <row r="47" spans="1:254" ht="33" customHeight="1" x14ac:dyDescent="0.15">
      <c r="A47" s="21" t="s">
        <v>43</v>
      </c>
      <c r="B47" s="30">
        <f>E47/12</f>
        <v>250</v>
      </c>
      <c r="C47" s="30">
        <f>B47*12</f>
        <v>3000</v>
      </c>
      <c r="D47" s="33" t="s">
        <v>25</v>
      </c>
      <c r="E47" s="59">
        <v>3000</v>
      </c>
      <c r="F47" s="44" t="s">
        <v>33</v>
      </c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10"/>
    </row>
    <row r="48" spans="1:254" ht="21" customHeight="1" x14ac:dyDescent="0.15">
      <c r="A48" s="31" t="s">
        <v>26</v>
      </c>
      <c r="B48" s="32">
        <f>SUM(B33:B47)</f>
        <v>300</v>
      </c>
      <c r="C48" s="32">
        <f>B48*12</f>
        <v>3600</v>
      </c>
      <c r="D48" s="28"/>
      <c r="E48" s="29"/>
      <c r="F48" s="29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10"/>
    </row>
    <row r="49" spans="1:254" ht="21" customHeight="1" x14ac:dyDescent="0.15">
      <c r="A49" s="21"/>
      <c r="B49" s="30"/>
      <c r="C49" s="30"/>
      <c r="D49" s="28"/>
      <c r="E49" s="29"/>
      <c r="F49" s="29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10"/>
    </row>
    <row r="50" spans="1:254" ht="21" customHeight="1" x14ac:dyDescent="0.15">
      <c r="A50" s="21"/>
      <c r="B50" s="30"/>
      <c r="C50" s="30"/>
      <c r="D50" s="28"/>
      <c r="E50" s="29"/>
      <c r="F50" s="29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10"/>
    </row>
    <row r="51" spans="1:254" ht="21" customHeight="1" x14ac:dyDescent="0.15">
      <c r="A51" s="17" t="s">
        <v>27</v>
      </c>
      <c r="B51" s="42" t="s">
        <v>18</v>
      </c>
      <c r="C51" s="42" t="s">
        <v>19</v>
      </c>
      <c r="D51" s="28"/>
      <c r="E51" s="29"/>
      <c r="F51" s="29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10"/>
    </row>
    <row r="52" spans="1:254" ht="21" customHeight="1" x14ac:dyDescent="0.15">
      <c r="A52" s="21" t="s">
        <v>28</v>
      </c>
      <c r="B52" s="30">
        <f>B30-B48</f>
        <v>7700</v>
      </c>
      <c r="C52" s="30">
        <f>B52*12</f>
        <v>92400</v>
      </c>
      <c r="D52" s="28"/>
      <c r="E52" s="29"/>
      <c r="F52" s="29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10"/>
    </row>
    <row r="53" spans="1:254" ht="21" customHeight="1" x14ac:dyDescent="0.15">
      <c r="A53" s="21" t="s">
        <v>29</v>
      </c>
      <c r="B53" s="52">
        <f>B18</f>
        <v>2176.6655552944999</v>
      </c>
      <c r="C53" s="30">
        <f>B53*12</f>
        <v>26119.986663534</v>
      </c>
      <c r="D53" s="28"/>
      <c r="E53" s="29"/>
      <c r="F53" s="29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10"/>
    </row>
    <row r="54" spans="1:254" ht="21" customHeight="1" x14ac:dyDescent="0.15">
      <c r="A54" s="21" t="s">
        <v>30</v>
      </c>
      <c r="B54" s="23">
        <v>0</v>
      </c>
      <c r="C54" s="30">
        <f>B54*12</f>
        <v>0</v>
      </c>
      <c r="D54" s="33" t="s">
        <v>31</v>
      </c>
      <c r="E54" s="29"/>
      <c r="F54" s="29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10"/>
    </row>
    <row r="55" spans="1:254" ht="21" customHeight="1" x14ac:dyDescent="0.15">
      <c r="A55" s="31" t="s">
        <v>32</v>
      </c>
      <c r="B55" s="32">
        <f>B52-B53-B54</f>
        <v>5523.3344447055006</v>
      </c>
      <c r="C55" s="32">
        <f>B55*12</f>
        <v>66280.013336466014</v>
      </c>
      <c r="D55" s="28"/>
      <c r="E55" s="29"/>
      <c r="F55" s="29"/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10"/>
    </row>
    <row r="56" spans="1:254" ht="21" customHeight="1" x14ac:dyDescent="0.15">
      <c r="A56" s="53"/>
      <c r="B56" s="27"/>
      <c r="C56" s="27"/>
      <c r="D56" s="54"/>
      <c r="E56" s="55"/>
      <c r="F56" s="55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8"/>
    </row>
  </sheetData>
  <mergeCells count="1">
    <mergeCell ref="A1:F1"/>
  </mergeCells>
  <conditionalFormatting sqref="B18:C19 B53">
    <cfRule type="cellIs" dxfId="0" priority="1" stopIfTrue="1" operator="lessThan">
      <formula>0</formula>
    </cfRule>
  </conditionalFormatting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Tam</cp:lastModifiedBy>
  <dcterms:created xsi:type="dcterms:W3CDTF">2020-06-10T14:46:49Z</dcterms:created>
  <dcterms:modified xsi:type="dcterms:W3CDTF">2020-06-22T15:28:16Z</dcterms:modified>
</cp:coreProperties>
</file>